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<sst xmlns="http://schemas.openxmlformats.org/spreadsheetml/2006/main" count="385" uniqueCount="251">
  <si>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</si>
  <si>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</si>
  <si>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</si>
  <si>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</si>
  <si>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</si>
  <si>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</si>
  <si>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</si>
  <si>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</si>
  <si>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</si>
  <si>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</si>
  <si>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</si>
  <si>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</si>
  <si>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</si>
  <si>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</si>
  <si>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</si>
  <si>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</si>
  <si>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</si>
  <si>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</si>
  <si>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</si>
  <si>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</si>
  <si>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</si>
  <si>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</si>
  <si>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</si>
  <si>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</si>
  <si>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</si>
  <si>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</si>
  <si>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</si>
  <si>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</si>
  <si>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</si>
  <si>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</si>
  <si>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</si>
  <si>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</si>
  <si>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</si>
  <si>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</si>
  <si>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</si>
  <si>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</si>
  <si>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</si>
  <si>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</si>
  <si>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</si>
  <si>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</si>
  <si>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</si>
  <si>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</si>
  <si>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</si>
  <si>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</si>
  <si>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</si>
  <si>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</si>
  <si>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</si>
  <si>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</si>
  <si>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</si>
  <si>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</si>
  <si>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</si>
  <si>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</si>
  <si>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</si>
  <si>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</si>
  <si>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</si>
  <si>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</si>
  <si>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</si>
  <si>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</si>
  <si>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</si>
  <si>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</si>
  <si>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</si>
  <si>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</si>
  <si>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</si>
  <si>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</si>
  <si>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</si>
  <si>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</si>
  <si>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</si>
  <si>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</si>
  <si>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</si>
  <si>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</si>
  <si>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</si>
  <si>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</si>
  <si>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</si>
  <si>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</si>
  <si>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</si>
  <si>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</si>
  <si>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</si>
  <si>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</si>
  <si>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</si>
  <si>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</si>
  <si>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</si>
  <si>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</si>
  <si>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</si>
  <si>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</si>
  <si>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</si>
  <si>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</si>
  <si>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</si>
  <si>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</si>
  <si>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</si>
  <si>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</si>
  <si>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</si>
  <si>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</si>
  <si>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</si>
  <si>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</si>
  <si>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</si>
  <si>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</si>
  <si>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</si>
  <si>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</si>
  <si>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</si>
  <si>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</si>
  <si>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</si>
  <si>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</si>
  <si>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</si>
  <si>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</si>
  <si>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</si>
  <si>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</si>
  <si>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</si>
  <si>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</si>
  <si>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</si>
  <si>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</si>
  <si>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</si>
  <si>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</si>
  <si>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</si>
  <si>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</si>
  <si>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</si>
  <si>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</si>
  <si>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</si>
  <si>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</si>
  <si>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</si>
  <si>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</si>
  <si>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</si>
  <si>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</si>
  <si>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</si>
  <si>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</si>
  <si>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</si>
  <si>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</si>
  <si>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</si>
  <si>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</si>
  <si>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</si>
  <si>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</si>
  <si>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</si>
  <si>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</si>
  <si>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</si>
  <si>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</si>
  <si>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</si>
  <si>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</si>
  <si>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</si>
  <si>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</si>
  <si>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</si>
  <si>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</si>
  <si>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</si>
  <si>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</si>
  <si>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</si>
  <si>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</si>
  <si>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</si>
  <si>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</si>
  <si>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</si>
  <si>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</si>
  <si>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</si>
  <si>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</si>
  <si>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</si>
  <si>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</si>
  <si>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</si>
  <si>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</si>
  <si>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</si>
  <si>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</si>
  <si>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</si>
  <si>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</si>
  <si>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</si>
  <si>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</si>
  <si>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</si>
  <si>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</si>
  <si>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</si>
  <si>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</si>
  <si>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</si>
  <si>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</si>
  <si>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</si>
  <si>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</si>
  <si>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</si>
  <si>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</si>
  <si>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</si>
  <si>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</si>
  <si>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</si>
  <si>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</si>
  <si>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</si>
  <si>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</si>
  <si>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</si>
  <si>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</si>
  <si>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</si>
  <si>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</si>
  <si>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</si>
  <si>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</si>
  <si>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</si>
  <si>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</si>
  <si>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</si>
  <si>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</si>
  <si>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</si>
  <si>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</si>
  <si>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</si>
  <si>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</si>
  <si>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</si>
  <si>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</si>
  <si>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</si>
  <si>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</si>
  <si>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</si>
  <si>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</si>
  <si>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</si>
  <si>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</si>
  <si>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</si>
  <si>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</si>
  <si>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</si>
  <si>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</si>
  <si>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</si>
  <si>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</si>
  <si>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</si>
  <si>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</si>
  <si>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</si>
  <si>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</si>
  <si>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</si>
  <si>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</si>
  <si>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</si>
  <si>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</si>
  <si>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</si>
  <si>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</si>
  <si>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</si>
  <si>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</si>
  <si>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</si>
  <si>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</si>
  <si>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</si>
  <si>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</si>
  <si>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</si>
  <si>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</si>
  <si>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</si>
  <si>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</si>
  <si>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</si>
  <si>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</si>
  <si>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</si>
  <si>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</si>
  <si>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</si>
  <si>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</si>
  <si>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</si>
  <si>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</si>
  <si>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</si>
  <si>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</si>
  <si>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</si>
  <si>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</si>
  <si>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</si>
  <si>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</si>
  <si>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</si>
  <si>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</si>
  <si>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</si>
  <si>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</si>
  <si>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</si>
  <si>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</si>
  <si>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</si>
  <si>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</si>
  <si>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</si>
  <si>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</si>
  <si>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</si>
  <si>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Quyết định số 1969/SXD-KT&amp;QLHĐXD ngày 14/10/2021 của Sở Xây dựng tỉnh Đăk Nông</t>
  </si>
  <si>
    <t>(Theo TCBC số 24/2021/PLX-TCBC ngày 11/10/2021 của TĐ Xăng dầu VN(Petrolimex)
 và theo QĐ số 648/QĐ-BCT ngày 22/3/2019 của BCT)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</si>
</sst>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C1">
      <selection activeCell="F154" sqref="F154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247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249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159342.1052631579</v>
      </c>
      <c r="I9" s="51">
        <f t="shared" si="0"/>
        <v>152828.94736842104</v>
      </c>
      <c r="N9" s="52">
        <f>ROUND(IF($N$8=1,$G9,IF($N$8=2,$H9,IF($N$8=3,$I9,IF($N$8=4,$J9,IF($N$8=5,$K9,IF($N$8=6,$L9)))))),1)</f>
        <v>159342.1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0</v>
      </c>
      <c r="H10" s="50">
        <f t="shared" si="0"/>
        <v>188023.68421052632</v>
      </c>
      <c r="I10" s="51">
        <f t="shared" si="0"/>
        <v>180338.15789473685</v>
      </c>
      <c r="N10" s="52">
        <f aca="true" t="shared" si="1" ref="N10:N48">ROUND(IF($N$8=1,$G10,IF($N$8=2,$H10,IF($N$8=3,$I10,IF($N$8=4,$J10,IF($N$8=5,$K10,IF($N$8=6,$L10)))))),1)</f>
        <v>188023.7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0</v>
      </c>
      <c r="H11" s="50">
        <f t="shared" si="0"/>
        <v>204754.6052631579</v>
      </c>
      <c r="I11" s="51">
        <f t="shared" si="0"/>
        <v>196385.19736842104</v>
      </c>
      <c r="N11" s="52">
        <f t="shared" si="1"/>
        <v>204754.6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0</v>
      </c>
      <c r="H12" s="50">
        <f t="shared" si="0"/>
        <v>221485.52631578947</v>
      </c>
      <c r="I12" s="51">
        <f t="shared" si="0"/>
        <v>212432.23684210525</v>
      </c>
      <c r="N12" s="52">
        <f t="shared" si="1"/>
        <v>221485.5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0</v>
      </c>
      <c r="H13" s="12">
        <v>242200</v>
      </c>
      <c r="I13" s="13">
        <v>232300</v>
      </c>
      <c r="J13" s="24"/>
      <c r="K13" s="24"/>
      <c r="L13" s="24"/>
      <c r="N13" s="52">
        <f t="shared" si="1"/>
        <v>242200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0</v>
      </c>
      <c r="H14" s="50">
        <f t="shared" si="0"/>
        <v>262914.4736842105</v>
      </c>
      <c r="I14" s="51">
        <f t="shared" si="0"/>
        <v>252167.76315789475</v>
      </c>
      <c r="N14" s="52">
        <f t="shared" si="1"/>
        <v>262914.5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0</v>
      </c>
      <c r="H15" s="50">
        <f t="shared" si="0"/>
        <v>286019.0789473684</v>
      </c>
      <c r="I15" s="51">
        <f t="shared" si="0"/>
        <v>274327.9605263158</v>
      </c>
      <c r="N15" s="52">
        <f t="shared" si="1"/>
        <v>286019.1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0</v>
      </c>
      <c r="H16" s="50">
        <f t="shared" si="0"/>
        <v>309123.6842105263</v>
      </c>
      <c r="I16" s="51">
        <f t="shared" si="0"/>
        <v>296488.15789473685</v>
      </c>
      <c r="N16" s="52">
        <f t="shared" si="1"/>
        <v>309123.7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0</v>
      </c>
      <c r="H17" s="50">
        <f t="shared" si="0"/>
        <v>366486.84210526315</v>
      </c>
      <c r="I17" s="51">
        <f t="shared" si="0"/>
        <v>351506.5789473684</v>
      </c>
      <c r="N17" s="52">
        <f t="shared" si="1"/>
        <v>366486.8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0</v>
      </c>
      <c r="H18" s="50">
        <f t="shared" si="0"/>
        <v>431817.10526315786</v>
      </c>
      <c r="I18" s="51">
        <f t="shared" si="0"/>
        <v>414166.44736842107</v>
      </c>
      <c r="N18" s="52">
        <f t="shared" si="1"/>
        <v>431817.1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160361.84210526315</v>
      </c>
      <c r="I19" s="51">
        <f t="shared" si="2"/>
        <v>154292.76315789475</v>
      </c>
      <c r="N19" s="52">
        <f t="shared" si="1"/>
        <v>160361.8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0</v>
      </c>
      <c r="H20" s="50">
        <f t="shared" si="2"/>
        <v>189226.97368421053</v>
      </c>
      <c r="I20" s="51">
        <f t="shared" si="2"/>
        <v>182065.4605263158</v>
      </c>
      <c r="N20" s="52">
        <f t="shared" si="1"/>
        <v>189227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0</v>
      </c>
      <c r="H21" s="50">
        <f t="shared" si="2"/>
        <v>206064.96710526315</v>
      </c>
      <c r="I21" s="51">
        <f t="shared" si="2"/>
        <v>198266.20065789475</v>
      </c>
      <c r="N21" s="52">
        <f t="shared" si="1"/>
        <v>206065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0</v>
      </c>
      <c r="H22" s="50">
        <f t="shared" si="2"/>
        <v>222902.9605263158</v>
      </c>
      <c r="I22" s="51">
        <f t="shared" si="2"/>
        <v>214466.94078947368</v>
      </c>
      <c r="N22" s="52">
        <f t="shared" si="1"/>
        <v>222903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0</v>
      </c>
      <c r="H23" s="12">
        <v>243750</v>
      </c>
      <c r="I23" s="12">
        <v>234525</v>
      </c>
      <c r="J23" s="24"/>
      <c r="K23" s="24"/>
      <c r="L23" s="24"/>
      <c r="N23" s="52">
        <f t="shared" si="1"/>
        <v>243750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264597.0394736842</v>
      </c>
      <c r="I24" s="51">
        <f t="shared" si="3"/>
        <v>254583.05921052632</v>
      </c>
      <c r="N24" s="52">
        <f t="shared" si="1"/>
        <v>264597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0</v>
      </c>
      <c r="H25" s="50">
        <f t="shared" si="3"/>
        <v>287849.50657894736</v>
      </c>
      <c r="I25" s="51">
        <f t="shared" si="3"/>
        <v>276955.50986842107</v>
      </c>
      <c r="N25" s="52">
        <f t="shared" si="1"/>
        <v>287849.5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0</v>
      </c>
      <c r="H26" s="50">
        <f t="shared" si="3"/>
        <v>311101.9736842105</v>
      </c>
      <c r="I26" s="51">
        <f t="shared" si="3"/>
        <v>299327.9605263158</v>
      </c>
      <c r="N26" s="52">
        <f t="shared" si="1"/>
        <v>311102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0</v>
      </c>
      <c r="H27" s="50">
        <f t="shared" si="3"/>
        <v>368832.2368421053</v>
      </c>
      <c r="I27" s="51">
        <f t="shared" si="3"/>
        <v>354873.35526315786</v>
      </c>
      <c r="N27" s="52">
        <f t="shared" si="1"/>
        <v>368832.2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0</v>
      </c>
      <c r="H28" s="50">
        <f t="shared" si="3"/>
        <v>434580.59210526315</v>
      </c>
      <c r="I28" s="51">
        <f t="shared" si="3"/>
        <v>418133.3881578947</v>
      </c>
      <c r="N28" s="52">
        <f t="shared" si="1"/>
        <v>434580.6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160526.31578947368</v>
      </c>
      <c r="I29" s="51">
        <f t="shared" si="4"/>
        <v>152894.73684210525</v>
      </c>
      <c r="N29" s="52">
        <f t="shared" si="1"/>
        <v>160526.3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0</v>
      </c>
      <c r="H30" s="50">
        <f t="shared" si="4"/>
        <v>189421.05263157893</v>
      </c>
      <c r="I30" s="51">
        <f t="shared" si="4"/>
        <v>180415.7894736842</v>
      </c>
      <c r="N30" s="52">
        <f t="shared" si="1"/>
        <v>189421.1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0</v>
      </c>
      <c r="H31" s="50">
        <f t="shared" si="4"/>
        <v>206276.31578947368</v>
      </c>
      <c r="I31" s="51">
        <f t="shared" si="4"/>
        <v>196469.73684210525</v>
      </c>
      <c r="N31" s="52">
        <f t="shared" si="1"/>
        <v>206276.3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0</v>
      </c>
      <c r="H32" s="50">
        <f t="shared" si="4"/>
        <v>223131.57894736843</v>
      </c>
      <c r="I32" s="51">
        <f t="shared" si="4"/>
        <v>212523.68421052632</v>
      </c>
      <c r="N32" s="52">
        <f t="shared" si="1"/>
        <v>223131.6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0</v>
      </c>
      <c r="H33" s="12">
        <v>244000</v>
      </c>
      <c r="I33" s="12">
        <v>232400</v>
      </c>
      <c r="J33" s="24"/>
      <c r="K33" s="24"/>
      <c r="L33" s="24"/>
      <c r="N33" s="52">
        <f t="shared" si="1"/>
        <v>244000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264868.4210526316</v>
      </c>
      <c r="I34" s="51">
        <f t="shared" si="5"/>
        <v>252276.31578947368</v>
      </c>
      <c r="N34" s="52">
        <f t="shared" si="1"/>
        <v>264868.4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0</v>
      </c>
      <c r="H35" s="50">
        <f t="shared" si="5"/>
        <v>288144.7368421053</v>
      </c>
      <c r="I35" s="51">
        <f t="shared" si="5"/>
        <v>274446.05263157893</v>
      </c>
      <c r="N35" s="52">
        <f t="shared" si="1"/>
        <v>288144.7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0</v>
      </c>
      <c r="H36" s="50">
        <f t="shared" si="5"/>
        <v>311421.05263157893</v>
      </c>
      <c r="I36" s="51">
        <f t="shared" si="5"/>
        <v>296615.7894736842</v>
      </c>
      <c r="N36" s="52">
        <f t="shared" si="1"/>
        <v>311421.1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0</v>
      </c>
      <c r="H37" s="50">
        <f t="shared" si="5"/>
        <v>369210.5263157895</v>
      </c>
      <c r="I37" s="51">
        <f t="shared" si="5"/>
        <v>351657.8947368421</v>
      </c>
      <c r="N37" s="52">
        <f t="shared" si="1"/>
        <v>369210.5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0</v>
      </c>
      <c r="H38" s="50">
        <f t="shared" si="5"/>
        <v>435026.31578947365</v>
      </c>
      <c r="I38" s="51">
        <f t="shared" si="5"/>
        <v>414344.7368421053</v>
      </c>
      <c r="N38" s="52">
        <f t="shared" si="1"/>
        <v>435026.3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161101.97368421053</v>
      </c>
      <c r="I39" s="51">
        <f t="shared" si="6"/>
        <v>154506.57894736843</v>
      </c>
      <c r="N39" s="52">
        <f t="shared" si="1"/>
        <v>161102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0</v>
      </c>
      <c r="H40" s="50">
        <f t="shared" si="6"/>
        <v>190100.32894736843</v>
      </c>
      <c r="I40" s="51">
        <f t="shared" si="6"/>
        <v>182317.76315789475</v>
      </c>
      <c r="N40" s="52">
        <f t="shared" si="1"/>
        <v>190100.3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0</v>
      </c>
      <c r="H41" s="50">
        <f t="shared" si="6"/>
        <v>207016.03618421053</v>
      </c>
      <c r="I41" s="51">
        <f t="shared" si="6"/>
        <v>198540.95394736843</v>
      </c>
      <c r="N41" s="52">
        <f t="shared" si="1"/>
        <v>207016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0</v>
      </c>
      <c r="H42" s="50">
        <f t="shared" si="6"/>
        <v>223931.74342105264</v>
      </c>
      <c r="I42" s="51">
        <f t="shared" si="6"/>
        <v>214764.1447368421</v>
      </c>
      <c r="N42" s="52">
        <f t="shared" si="1"/>
        <v>223931.7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0</v>
      </c>
      <c r="H43" s="12">
        <v>244875</v>
      </c>
      <c r="I43" s="12">
        <v>234850</v>
      </c>
      <c r="J43" s="24"/>
      <c r="K43" s="24"/>
      <c r="L43" s="24"/>
      <c r="N43" s="52">
        <f t="shared" si="1"/>
        <v>244875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265818.25657894736</v>
      </c>
      <c r="I44" s="51">
        <f t="shared" si="7"/>
        <v>254935.8552631579</v>
      </c>
      <c r="N44" s="52">
        <f t="shared" si="1"/>
        <v>265818.3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0</v>
      </c>
      <c r="H45" s="50">
        <f t="shared" si="7"/>
        <v>289178.04276315786</v>
      </c>
      <c r="I45" s="51">
        <f t="shared" si="7"/>
        <v>277339.3092105263</v>
      </c>
      <c r="N45" s="52">
        <f t="shared" si="1"/>
        <v>289178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0</v>
      </c>
      <c r="H46" s="50">
        <f t="shared" si="7"/>
        <v>312537.8289473684</v>
      </c>
      <c r="I46" s="51">
        <f t="shared" si="7"/>
        <v>299742.7631578947</v>
      </c>
      <c r="N46" s="52">
        <f t="shared" si="1"/>
        <v>312537.8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0</v>
      </c>
      <c r="H47" s="50">
        <f t="shared" si="7"/>
        <v>370534.5394736842</v>
      </c>
      <c r="I47" s="51">
        <f t="shared" si="7"/>
        <v>355365.13157894736</v>
      </c>
      <c r="N47" s="52">
        <f t="shared" si="1"/>
        <v>370534.5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0</v>
      </c>
      <c r="H48" s="50">
        <f t="shared" si="7"/>
        <v>436586.3486842105</v>
      </c>
      <c r="I48" s="51">
        <f t="shared" si="7"/>
        <v>418712.8289473684</v>
      </c>
      <c r="N48" s="52">
        <f t="shared" si="1"/>
        <v>436586.3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207521.18644067796</v>
      </c>
      <c r="I49" s="51">
        <f>I$50*$F49/$F$50</f>
        <v>199025.42372881356</v>
      </c>
      <c r="N49" s="52">
        <f aca="true" t="shared" si="8" ref="N49:N95">ROUND(IF($N$8=1,$G49,IF($N$8=2,$H49,IF($N$8=3,$I49,IF($N$8=4,$J49,IF($N$8=5,$K49,IF($N$8=6,$L49)))))),1)</f>
        <v>207521.2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0</v>
      </c>
      <c r="H50" s="12">
        <v>244875</v>
      </c>
      <c r="I50" s="12">
        <v>234850</v>
      </c>
      <c r="N50" s="52">
        <f t="shared" si="8"/>
        <v>244875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290529.66101694916</v>
      </c>
      <c r="I51" s="51">
        <f t="shared" si="9"/>
        <v>278635.593220339</v>
      </c>
      <c r="N51" s="52">
        <f t="shared" si="8"/>
        <v>290529.7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0</v>
      </c>
      <c r="H52" s="50">
        <f t="shared" si="9"/>
        <v>342409.9576271187</v>
      </c>
      <c r="I52" s="51">
        <f t="shared" si="9"/>
        <v>328391.9491525424</v>
      </c>
      <c r="N52" s="52">
        <f t="shared" si="8"/>
        <v>342410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175642.85714285716</v>
      </c>
      <c r="I53" s="51">
        <f t="shared" si="10"/>
        <v>168571.42857142858</v>
      </c>
      <c r="N53" s="52">
        <f t="shared" si="8"/>
        <v>175642.9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0</v>
      </c>
      <c r="H54" s="50">
        <f t="shared" si="10"/>
        <v>198476.42857142858</v>
      </c>
      <c r="I54" s="51">
        <f t="shared" si="10"/>
        <v>190485.7142857143</v>
      </c>
      <c r="N54" s="52">
        <f t="shared" si="8"/>
        <v>198476.4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0</v>
      </c>
      <c r="H55" s="50">
        <f t="shared" si="10"/>
        <v>221310</v>
      </c>
      <c r="I55" s="51">
        <f>I$56*$F55/$F$56</f>
        <v>212400</v>
      </c>
      <c r="N55" s="52">
        <f t="shared" si="8"/>
        <v>221310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0</v>
      </c>
      <c r="H56" s="12">
        <v>245900</v>
      </c>
      <c r="I56" s="13">
        <v>236000</v>
      </c>
      <c r="J56" s="22"/>
      <c r="K56" s="22"/>
      <c r="L56" s="22"/>
      <c r="N56" s="52">
        <f t="shared" si="8"/>
        <v>245900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268733.5714285714</v>
      </c>
      <c r="I57" s="51">
        <f t="shared" si="11"/>
        <v>257914.28571428574</v>
      </c>
      <c r="N57" s="52">
        <f t="shared" si="8"/>
        <v>268733.6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0</v>
      </c>
      <c r="H58" s="50">
        <f t="shared" si="11"/>
        <v>291567.1428571429</v>
      </c>
      <c r="I58" s="51">
        <f t="shared" si="11"/>
        <v>279828.5714285714</v>
      </c>
      <c r="N58" s="52">
        <f t="shared" si="8"/>
        <v>291567.1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0</v>
      </c>
      <c r="H59" s="50">
        <f t="shared" si="11"/>
        <v>314400.7142857143</v>
      </c>
      <c r="I59" s="51">
        <f t="shared" si="11"/>
        <v>301742.85714285716</v>
      </c>
      <c r="N59" s="52">
        <f t="shared" si="8"/>
        <v>314400.7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0</v>
      </c>
      <c r="H60" s="50">
        <f t="shared" si="11"/>
        <v>338990.7142857143</v>
      </c>
      <c r="I60" s="68">
        <f t="shared" si="11"/>
        <v>325342.85714285716</v>
      </c>
      <c r="N60" s="52">
        <f t="shared" si="8"/>
        <v>338990.7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175642.85714285716</v>
      </c>
      <c r="I61" s="68">
        <f t="shared" si="12"/>
        <v>168571.42857142858</v>
      </c>
      <c r="N61" s="52">
        <f t="shared" si="8"/>
        <v>175642.9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0</v>
      </c>
      <c r="H62" s="60">
        <f t="shared" si="12"/>
        <v>198476.42857142858</v>
      </c>
      <c r="I62" s="68">
        <f t="shared" si="12"/>
        <v>190485.7142857143</v>
      </c>
      <c r="N62" s="52">
        <f t="shared" si="8"/>
        <v>198476.4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0</v>
      </c>
      <c r="H63" s="60">
        <f t="shared" si="12"/>
        <v>221310</v>
      </c>
      <c r="I63" s="68">
        <f t="shared" si="12"/>
        <v>212400</v>
      </c>
      <c r="N63" s="52">
        <f t="shared" si="8"/>
        <v>221310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0</v>
      </c>
      <c r="H64" s="12">
        <v>245900</v>
      </c>
      <c r="I64" s="13">
        <v>236000</v>
      </c>
      <c r="J64" s="22"/>
      <c r="K64" s="22"/>
      <c r="L64" s="22"/>
      <c r="N64" s="52">
        <f t="shared" si="8"/>
        <v>245900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268733.5714285714</v>
      </c>
      <c r="I65" s="68">
        <f>I$64*$F65/$F$64</f>
        <v>257914.28571428574</v>
      </c>
      <c r="N65" s="52">
        <f t="shared" si="8"/>
        <v>268733.6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0</v>
      </c>
      <c r="H66" s="60">
        <f t="shared" si="13"/>
        <v>291567.1428571429</v>
      </c>
      <c r="I66" s="68">
        <f t="shared" si="13"/>
        <v>279828.5714285714</v>
      </c>
      <c r="N66" s="52">
        <f t="shared" si="8"/>
        <v>291567.1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0</v>
      </c>
      <c r="H67" s="60">
        <f t="shared" si="13"/>
        <v>314400.7142857143</v>
      </c>
      <c r="I67" s="68">
        <f>I$64*$F67/$F$64</f>
        <v>301742.85714285716</v>
      </c>
      <c r="N67" s="52">
        <f t="shared" si="8"/>
        <v>314400.7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0</v>
      </c>
      <c r="H68" s="60">
        <f t="shared" si="13"/>
        <v>338990.7142857143</v>
      </c>
      <c r="I68" s="68">
        <f>I$64*$F68/$F$64</f>
        <v>325342.85714285716</v>
      </c>
      <c r="N68" s="52">
        <f t="shared" si="8"/>
        <v>338990.7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175642.85714285716</v>
      </c>
      <c r="I69" s="68">
        <f t="shared" si="14"/>
        <v>168571.42857142858</v>
      </c>
      <c r="N69" s="52">
        <f t="shared" si="8"/>
        <v>175642.9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0</v>
      </c>
      <c r="H70" s="69">
        <f t="shared" si="14"/>
        <v>198476.42857142858</v>
      </c>
      <c r="I70" s="68">
        <f t="shared" si="14"/>
        <v>190485.7142857143</v>
      </c>
      <c r="N70" s="52">
        <f t="shared" si="8"/>
        <v>198476.4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0</v>
      </c>
      <c r="H71" s="69">
        <f t="shared" si="14"/>
        <v>221310</v>
      </c>
      <c r="I71" s="68">
        <f t="shared" si="14"/>
        <v>212400</v>
      </c>
      <c r="N71" s="52">
        <f t="shared" si="8"/>
        <v>221310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0</v>
      </c>
      <c r="H72" s="12">
        <v>245900</v>
      </c>
      <c r="I72" s="13">
        <v>236000</v>
      </c>
      <c r="J72" s="22"/>
      <c r="K72" s="22"/>
      <c r="L72" s="22"/>
      <c r="N72" s="52">
        <f t="shared" si="8"/>
        <v>245900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268733.5714285714</v>
      </c>
      <c r="I73" s="68">
        <f t="shared" si="15"/>
        <v>257914.28571428574</v>
      </c>
      <c r="N73" s="52">
        <f t="shared" si="8"/>
        <v>268733.6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0</v>
      </c>
      <c r="H74" s="69">
        <f t="shared" si="15"/>
        <v>291567.1428571429</v>
      </c>
      <c r="I74" s="68">
        <f t="shared" si="15"/>
        <v>279828.5714285714</v>
      </c>
      <c r="N74" s="52">
        <f t="shared" si="8"/>
        <v>291567.1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0</v>
      </c>
      <c r="H75" s="69">
        <f t="shared" si="15"/>
        <v>314400.7142857143</v>
      </c>
      <c r="I75" s="68">
        <f t="shared" si="15"/>
        <v>301742.85714285716</v>
      </c>
      <c r="N75" s="52">
        <f t="shared" si="8"/>
        <v>314400.7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0</v>
      </c>
      <c r="H76" s="69">
        <f t="shared" si="15"/>
        <v>338990.7142857143</v>
      </c>
      <c r="I76" s="68">
        <f>I$72*$F76/$F$72</f>
        <v>325342.85714285716</v>
      </c>
      <c r="N76" s="52">
        <f t="shared" si="8"/>
        <v>338990.7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175642.85714285716</v>
      </c>
      <c r="I77" s="68">
        <f t="shared" si="16"/>
        <v>168571.42857142858</v>
      </c>
      <c r="N77" s="52">
        <f t="shared" si="8"/>
        <v>175642.9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0</v>
      </c>
      <c r="H78" s="69">
        <f t="shared" si="16"/>
        <v>198476.42857142858</v>
      </c>
      <c r="I78" s="68">
        <f t="shared" si="16"/>
        <v>190485.7142857143</v>
      </c>
      <c r="N78" s="52">
        <f t="shared" si="8"/>
        <v>198476.4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0</v>
      </c>
      <c r="H79" s="69">
        <f t="shared" si="16"/>
        <v>221310</v>
      </c>
      <c r="I79" s="68">
        <f t="shared" si="16"/>
        <v>212400</v>
      </c>
      <c r="N79" s="52">
        <f t="shared" si="8"/>
        <v>221310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0</v>
      </c>
      <c r="H80" s="12">
        <v>245900</v>
      </c>
      <c r="I80" s="13">
        <v>236000</v>
      </c>
      <c r="J80" s="22"/>
      <c r="K80" s="22"/>
      <c r="L80" s="22"/>
      <c r="N80" s="52">
        <f t="shared" si="8"/>
        <v>245900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0</v>
      </c>
      <c r="H81" s="69">
        <f>H$80*$F81/$F$80</f>
        <v>268733.5714285714</v>
      </c>
      <c r="I81" s="68">
        <f aca="true" t="shared" si="17" ref="H81:I84">I$80*$F81/$F$80</f>
        <v>257914.28571428574</v>
      </c>
      <c r="N81" s="52">
        <f t="shared" si="8"/>
        <v>268733.6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0</v>
      </c>
      <c r="H82" s="69">
        <f t="shared" si="17"/>
        <v>291567.1428571429</v>
      </c>
      <c r="I82" s="68">
        <f t="shared" si="17"/>
        <v>279828.5714285714</v>
      </c>
      <c r="N82" s="52">
        <f t="shared" si="8"/>
        <v>291567.1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0</v>
      </c>
      <c r="H83" s="69">
        <f t="shared" si="17"/>
        <v>314400.7142857143</v>
      </c>
      <c r="I83" s="68">
        <f t="shared" si="17"/>
        <v>301742.85714285716</v>
      </c>
      <c r="N83" s="52">
        <f t="shared" si="8"/>
        <v>314400.7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0</v>
      </c>
      <c r="H84" s="69">
        <f t="shared" si="17"/>
        <v>338990.7142857143</v>
      </c>
      <c r="I84" s="68">
        <f>I$80*$F84/$F$80</f>
        <v>325342.85714285716</v>
      </c>
      <c r="N84" s="52">
        <f t="shared" si="8"/>
        <v>338990.7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175642.85714285716</v>
      </c>
      <c r="I85" s="68">
        <f t="shared" si="18"/>
        <v>168571.42857142858</v>
      </c>
      <c r="N85" s="52">
        <f t="shared" si="8"/>
        <v>175642.9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0</v>
      </c>
      <c r="H86" s="69">
        <f t="shared" si="18"/>
        <v>198476.42857142858</v>
      </c>
      <c r="I86" s="68">
        <f t="shared" si="18"/>
        <v>190485.7142857143</v>
      </c>
      <c r="N86" s="52">
        <f t="shared" si="8"/>
        <v>198476.4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0</v>
      </c>
      <c r="H87" s="69">
        <f>H$88*$F87/$F$88</f>
        <v>221310</v>
      </c>
      <c r="I87" s="68">
        <f t="shared" si="18"/>
        <v>212400</v>
      </c>
      <c r="N87" s="52">
        <f t="shared" si="8"/>
        <v>221310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0</v>
      </c>
      <c r="H88" s="12">
        <v>245900</v>
      </c>
      <c r="I88" s="13">
        <v>236000</v>
      </c>
      <c r="J88" s="22"/>
      <c r="K88" s="22"/>
      <c r="L88" s="22"/>
      <c r="N88" s="52">
        <f t="shared" si="8"/>
        <v>245900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0</v>
      </c>
      <c r="H89" s="69">
        <f>H$88*$F89/$F$88</f>
        <v>268733.5714285714</v>
      </c>
      <c r="I89" s="68">
        <f aca="true" t="shared" si="19" ref="H89:I92">I$88*$F89/$F$88</f>
        <v>257914.28571428574</v>
      </c>
      <c r="N89" s="52">
        <f t="shared" si="8"/>
        <v>268733.6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0</v>
      </c>
      <c r="H90" s="69">
        <f t="shared" si="19"/>
        <v>291567.1428571429</v>
      </c>
      <c r="I90" s="68">
        <f t="shared" si="19"/>
        <v>279828.5714285714</v>
      </c>
      <c r="N90" s="52">
        <f t="shared" si="8"/>
        <v>291567.1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0</v>
      </c>
      <c r="H91" s="69">
        <f t="shared" si="19"/>
        <v>314400.7142857143</v>
      </c>
      <c r="I91" s="68">
        <f t="shared" si="19"/>
        <v>301742.85714285716</v>
      </c>
      <c r="N91" s="52">
        <f t="shared" si="8"/>
        <v>314400.7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0</v>
      </c>
      <c r="H92" s="69">
        <f t="shared" si="19"/>
        <v>338990.7142857143</v>
      </c>
      <c r="I92" s="68">
        <f>I$88*$F92/$F$88</f>
        <v>325342.85714285716</v>
      </c>
      <c r="N92" s="52">
        <f t="shared" si="8"/>
        <v>338990.7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0</v>
      </c>
      <c r="I93" s="68">
        <f>I$94*$F93/$F$94</f>
        <v>0</v>
      </c>
      <c r="N93" s="52">
        <f t="shared" si="8"/>
        <v>0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0</v>
      </c>
      <c r="H94" s="12">
        <v>0</v>
      </c>
      <c r="I94" s="13">
        <v>0</v>
      </c>
      <c r="J94" s="22"/>
      <c r="K94" s="22"/>
      <c r="L94" s="22"/>
      <c r="N94" s="52">
        <f t="shared" si="8"/>
        <v>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0</v>
      </c>
      <c r="H95" s="69">
        <f>H$94*$F95/$F$94</f>
        <v>0</v>
      </c>
      <c r="I95" s="68">
        <f>I$94*$F95/$F$94</f>
        <v>0</v>
      </c>
      <c r="N95" s="52">
        <f t="shared" si="8"/>
        <v>0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0</v>
      </c>
      <c r="H104" s="69">
        <f>H$105*$F104/$F$105</f>
        <v>0</v>
      </c>
      <c r="I104" s="68">
        <f>I$105*$F104/$F$105</f>
        <v>0</v>
      </c>
      <c r="N104" s="52">
        <f t="shared" si="20"/>
        <v>0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0</v>
      </c>
      <c r="H105" s="12">
        <v>0</v>
      </c>
      <c r="I105" s="13">
        <v>0</v>
      </c>
      <c r="J105" s="22"/>
      <c r="K105" s="22"/>
      <c r="L105" s="22"/>
      <c r="N105" s="52">
        <f t="shared" si="20"/>
        <v>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0</v>
      </c>
      <c r="I106" s="68">
        <f>I$105*$F106/$F$105</f>
        <v>0</v>
      </c>
      <c r="N106" s="52">
        <f t="shared" si="20"/>
        <v>0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0</v>
      </c>
      <c r="H107" s="69">
        <f>H$108*$F107/$F$108</f>
        <v>0</v>
      </c>
      <c r="I107" s="68">
        <f>I$108*$F107/$F$108</f>
        <v>0</v>
      </c>
      <c r="N107" s="52">
        <f t="shared" si="20"/>
        <v>0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0</v>
      </c>
      <c r="H108" s="12">
        <v>0</v>
      </c>
      <c r="I108" s="13">
        <v>0</v>
      </c>
      <c r="J108" s="22"/>
      <c r="K108" s="22"/>
      <c r="L108" s="22"/>
      <c r="N108" s="52">
        <f t="shared" si="20"/>
        <v>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0</v>
      </c>
      <c r="I109" s="68">
        <f>I$108*$F109/$F$108</f>
        <v>0</v>
      </c>
      <c r="N109" s="52">
        <f t="shared" si="20"/>
        <v>0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0</v>
      </c>
      <c r="H110" s="69">
        <f>H$111*$F110/$F$111</f>
        <v>0</v>
      </c>
      <c r="I110" s="68">
        <f>I$111*$F110/$F$111</f>
        <v>0</v>
      </c>
      <c r="N110" s="52">
        <f t="shared" si="20"/>
        <v>0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0</v>
      </c>
      <c r="H111" s="12">
        <v>0</v>
      </c>
      <c r="I111" s="13">
        <v>0</v>
      </c>
      <c r="J111" s="22"/>
      <c r="K111" s="22"/>
      <c r="L111" s="22"/>
      <c r="N111" s="52">
        <f t="shared" si="20"/>
        <v>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0</v>
      </c>
      <c r="I112" s="68">
        <f t="shared" si="22"/>
        <v>0</v>
      </c>
      <c r="N112" s="52">
        <f t="shared" si="20"/>
        <v>0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0</v>
      </c>
      <c r="H113" s="69">
        <f t="shared" si="22"/>
        <v>0</v>
      </c>
      <c r="I113" s="68">
        <f t="shared" si="22"/>
        <v>0</v>
      </c>
      <c r="N113" s="52">
        <f t="shared" si="20"/>
        <v>0</v>
      </c>
    </row>
    <row r="114" spans="1:14" ht="22.5" customHeight="1">
      <c r="A114" s="22" t="s">
        <v>122</v>
      </c>
      <c r="B114" s="93">
        <v>4</v>
      </c>
      <c r="C114" s="94" t="s">
        <v>244</v>
      </c>
      <c r="D114" s="94"/>
      <c r="E114" s="70" t="s">
        <v>37</v>
      </c>
      <c r="F114" s="71">
        <v>1</v>
      </c>
      <c r="G114" s="69">
        <f>G$115*$F114/$F$115</f>
        <v>0</v>
      </c>
      <c r="H114" s="69">
        <f>H$115*$F114/$F$115</f>
        <v>0</v>
      </c>
      <c r="I114" s="68">
        <f>I$115*$F114/$F$115</f>
        <v>0</v>
      </c>
      <c r="N114" s="52">
        <f t="shared" si="20"/>
        <v>0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0</v>
      </c>
      <c r="H115" s="12">
        <v>0</v>
      </c>
      <c r="I115" s="13">
        <v>0</v>
      </c>
      <c r="J115" s="22"/>
      <c r="K115" s="22"/>
      <c r="L115" s="22"/>
      <c r="N115" s="52">
        <f t="shared" si="20"/>
        <v>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0</v>
      </c>
      <c r="I116" s="68">
        <f t="shared" si="23"/>
        <v>0</v>
      </c>
      <c r="N116" s="52">
        <f t="shared" si="20"/>
        <v>0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0</v>
      </c>
      <c r="H117" s="69">
        <f t="shared" si="23"/>
        <v>0</v>
      </c>
      <c r="I117" s="68">
        <f t="shared" si="23"/>
        <v>0</v>
      </c>
      <c r="N117" s="52">
        <f t="shared" si="20"/>
        <v>0</v>
      </c>
    </row>
    <row r="118" spans="1:14" ht="22.5" customHeight="1">
      <c r="A118" s="22" t="s">
        <v>115</v>
      </c>
      <c r="B118" s="93">
        <v>5</v>
      </c>
      <c r="C118" s="94" t="s">
        <v>245</v>
      </c>
      <c r="D118" s="94"/>
      <c r="E118" s="91" t="s">
        <v>32</v>
      </c>
      <c r="F118" s="92">
        <v>1</v>
      </c>
      <c r="G118" s="90">
        <f>G$119*$F118/$F$119</f>
        <v>0</v>
      </c>
      <c r="H118" s="90">
        <f>H$119*$F118/$F$119</f>
        <v>0</v>
      </c>
      <c r="I118" s="89">
        <f>I$119*$F118/$F$119</f>
        <v>0</v>
      </c>
      <c r="N118" s="52">
        <f t="shared" si="20"/>
        <v>0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0</v>
      </c>
      <c r="H119" s="12">
        <v>0</v>
      </c>
      <c r="I119" s="13">
        <v>0</v>
      </c>
      <c r="J119" s="22"/>
      <c r="K119" s="22"/>
      <c r="L119" s="22"/>
      <c r="N119" s="52">
        <f t="shared" si="20"/>
        <v>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0</v>
      </c>
      <c r="I120" s="89">
        <f>I$119*$F120/$F$119</f>
        <v>0</v>
      </c>
      <c r="N120" s="52">
        <f t="shared" si="20"/>
        <v>0</v>
      </c>
    </row>
    <row r="121" spans="1:14" ht="22.5" customHeight="1">
      <c r="A121" s="22" t="s">
        <v>238</v>
      </c>
      <c r="B121" s="93">
        <v>6</v>
      </c>
      <c r="C121" s="94" t="s">
        <v>246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0</v>
      </c>
      <c r="H124" s="69">
        <f>H$125*$F124/$F$125</f>
        <v>0</v>
      </c>
      <c r="I124" s="68">
        <f>I$125*$F124/$F$125</f>
        <v>0</v>
      </c>
      <c r="N124" s="52">
        <f t="shared" si="20"/>
        <v>0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0</v>
      </c>
      <c r="H125" s="12">
        <v>0</v>
      </c>
      <c r="I125" s="13">
        <v>0</v>
      </c>
      <c r="J125" s="22"/>
      <c r="K125" s="22"/>
      <c r="L125" s="22"/>
      <c r="N125" s="52">
        <f t="shared" si="20"/>
        <v>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0</v>
      </c>
      <c r="I126" s="68">
        <f t="shared" si="24"/>
        <v>0</v>
      </c>
      <c r="N126" s="52">
        <f t="shared" si="20"/>
        <v>0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0</v>
      </c>
      <c r="H127" s="69">
        <f t="shared" si="24"/>
        <v>0</v>
      </c>
      <c r="I127" s="68">
        <f t="shared" si="24"/>
        <v>0</v>
      </c>
      <c r="N127" s="52">
        <f t="shared" si="20"/>
        <v>0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0</v>
      </c>
      <c r="I128" s="68">
        <f t="shared" si="25"/>
        <v>0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0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0</v>
      </c>
      <c r="H129" s="12">
        <v>0</v>
      </c>
      <c r="I129" s="13">
        <v>0</v>
      </c>
      <c r="J129" s="22"/>
      <c r="K129" s="22"/>
      <c r="L129" s="22"/>
      <c r="N129" s="52">
        <f t="shared" si="20"/>
        <v>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0</v>
      </c>
      <c r="I130" s="68">
        <f>I$129*$F130/$F$129</f>
        <v>0</v>
      </c>
      <c r="N130" s="52">
        <f t="shared" si="20"/>
        <v>0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0</v>
      </c>
      <c r="H131" s="69">
        <f>H$132*$F131/$F$132</f>
        <v>0</v>
      </c>
      <c r="I131" s="68">
        <f>I$132*$F131/$F$132</f>
        <v>0</v>
      </c>
      <c r="N131" s="52">
        <f t="shared" si="20"/>
        <v>0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0</v>
      </c>
      <c r="H132" s="12">
        <v>0</v>
      </c>
      <c r="I132" s="13">
        <v>0</v>
      </c>
      <c r="J132" s="22"/>
      <c r="K132" s="22"/>
      <c r="L132" s="22"/>
      <c r="N132" s="52">
        <f t="shared" si="20"/>
        <v>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0</v>
      </c>
      <c r="I133" s="21">
        <f>I$132*$F133/$F$132</f>
        <v>0</v>
      </c>
      <c r="N133" s="85">
        <f t="shared" si="20"/>
        <v>0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250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248</v>
      </c>
      <c r="E141" s="26" t="s">
        <v>53</v>
      </c>
      <c r="F141" s="36">
        <v>20100</v>
      </c>
      <c r="G141" s="55">
        <v>1.02</v>
      </c>
      <c r="H141" s="57">
        <f>F141*G141</f>
        <v>20502</v>
      </c>
      <c r="K141" s="73"/>
      <c r="L141" s="73"/>
      <c r="N141" s="76">
        <f>ROUND(F141,1)</f>
        <v>20100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16264</v>
      </c>
      <c r="G142" s="55">
        <v>1.03</v>
      </c>
      <c r="H142" s="57">
        <f>F142*G142</f>
        <v>16751.920000000002</v>
      </c>
      <c r="K142" s="73"/>
      <c r="L142" s="73"/>
      <c r="N142" s="76">
        <f>ROUND(F142,1)</f>
        <v>16264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</v>
      </c>
      <c r="G143" s="55">
        <v>1.05</v>
      </c>
      <c r="H143" s="57">
        <f>F143*G143</f>
        <v>1957.2</v>
      </c>
      <c r="K143" s="73"/>
      <c r="L143" s="73"/>
      <c r="N143" s="76">
        <f>ROUND(F143,1)</f>
        <v>1864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15936</v>
      </c>
      <c r="G144" s="56">
        <v>0</v>
      </c>
      <c r="H144" s="77">
        <f>F144*G144</f>
        <v>0</v>
      </c>
      <c r="K144" s="73"/>
      <c r="L144" s="73"/>
      <c r="N144" s="76">
        <f>ROUND(F144,1)</f>
        <v>15936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250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20100</v>
      </c>
      <c r="G151" s="55">
        <v>1.02</v>
      </c>
      <c r="H151" s="57">
        <f>F151*G151</f>
        <v>20502</v>
      </c>
      <c r="K151" s="73"/>
      <c r="L151" s="73"/>
      <c r="N151" s="76">
        <f>ROUND(F151,1)</f>
        <v>20100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16264</v>
      </c>
      <c r="G152" s="55">
        <v>1.03</v>
      </c>
      <c r="H152" s="57">
        <f>F152*G152</f>
        <v>16751.920000000002</v>
      </c>
      <c r="K152" s="73"/>
      <c r="L152" s="73"/>
      <c r="N152" s="76">
        <f>ROUND(F152,1)</f>
        <v>16264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</v>
      </c>
      <c r="G153" s="55">
        <v>1.05</v>
      </c>
      <c r="H153" s="57">
        <f>F153*G153</f>
        <v>1957.2</v>
      </c>
      <c r="K153" s="73"/>
      <c r="L153" s="73"/>
      <c r="N153" s="76">
        <f>ROUND(F153,1)</f>
        <v>1864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15936</v>
      </c>
      <c r="G154" s="56">
        <v>0</v>
      </c>
      <c r="H154" s="77">
        <f>F154*G154</f>
        <v>0</v>
      </c>
      <c r="K154" s="73"/>
      <c r="L154" s="73"/>
      <c r="N154" s="76">
        <f>ROUND(F154,1)</f>
        <v>15936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2021-11-09T02:50:32Z</dcterms:modified>
  <cp:category/>
  <cp:version/>
  <cp:contentType/>
  <cp:contentStatus/>
</cp:coreProperties>
</file>